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wner\Desktop\CLH Solutions LLC\Bonnet Shores\2025-2026\Quarterly Financials\"/>
    </mc:Choice>
  </mc:AlternateContent>
  <xr:revisionPtr revIDLastSave="0" documentId="8_{F7CE13EC-C7EF-42F1-ABF8-F3389206DC5A}" xr6:coauthVersionLast="47" xr6:coauthVersionMax="47" xr10:uidLastSave="{00000000-0000-0000-0000-000000000000}"/>
  <bookViews>
    <workbookView xWindow="1440" yWindow="1560" windowWidth="21600" windowHeight="111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5" i="1" l="1"/>
  <c r="B86" i="1" s="1"/>
  <c r="B79" i="1"/>
  <c r="B74" i="1"/>
  <c r="B64" i="1"/>
  <c r="B58" i="1"/>
  <c r="B53" i="1"/>
  <c r="B46" i="1"/>
  <c r="B35" i="1"/>
  <c r="B80" i="1" s="1"/>
  <c r="B25" i="1"/>
  <c r="B20" i="1"/>
  <c r="B15" i="1"/>
  <c r="B12" i="1"/>
  <c r="B26" i="1" s="1"/>
</calcChain>
</file>

<file path=xl/sharedStrings.xml><?xml version="1.0" encoding="utf-8"?>
<sst xmlns="http://schemas.openxmlformats.org/spreadsheetml/2006/main" count="89" uniqueCount="89">
  <si>
    <t>Profit and Loss</t>
  </si>
  <si>
    <t>Bonnet Shores Fire District</t>
  </si>
  <si>
    <t>May 1-July 31, 2025</t>
  </si>
  <si>
    <t>Income</t>
  </si>
  <si>
    <t>4100 Tax Revenue</t>
  </si>
  <si>
    <t>4110 Tax Revenue - Current FY</t>
  </si>
  <si>
    <t>4111 Tax Revenue - Current FY Interest</t>
  </si>
  <si>
    <t>4112 Tax Revenue - Prepay next FY</t>
  </si>
  <si>
    <t>4113 Tax Revenue - Previous FY</t>
  </si>
  <si>
    <t>Total for 4100 Tax Revenue</t>
  </si>
  <si>
    <t>4200 Day Camp Fees</t>
  </si>
  <si>
    <t>4201 Fees - Day Camp</t>
  </si>
  <si>
    <t>Total for 4200 Day Camp Fees</t>
  </si>
  <si>
    <t>4300 Harbor Fees</t>
  </si>
  <si>
    <t>4310 Mooring Fees</t>
  </si>
  <si>
    <t>4330 Ramp Fees</t>
  </si>
  <si>
    <t>4340 Water Craft Registrations</t>
  </si>
  <si>
    <t>Total for 4300 Harbor Fees</t>
  </si>
  <si>
    <t>4500 Interest Earned - Bank Accts</t>
  </si>
  <si>
    <t>4900 Other Income</t>
  </si>
  <si>
    <t>4910 Beach Tag Replacements</t>
  </si>
  <si>
    <t>4930 Hall Rental Fees</t>
  </si>
  <si>
    <t>Total for 4900 Other Income</t>
  </si>
  <si>
    <t>Total for Income</t>
  </si>
  <si>
    <t>Gross Profit</t>
  </si>
  <si>
    <t>Expenses</t>
  </si>
  <si>
    <t>6000 Admin Wages and Taxes</t>
  </si>
  <si>
    <t>6010 Manager Wages</t>
  </si>
  <si>
    <t>6020 Clerk Wages</t>
  </si>
  <si>
    <t>6030 Tax Collector Wages</t>
  </si>
  <si>
    <t>6040 Treasurer Wages</t>
  </si>
  <si>
    <t>6060 Admin Employer Payroll Taxes</t>
  </si>
  <si>
    <t>Total for 6000 Admin Wages and Taxes</t>
  </si>
  <si>
    <t>6100 Administrative Expense</t>
  </si>
  <si>
    <t>6105 Accounting/Bookkeeping</t>
  </si>
  <si>
    <t>6115 Annual Meeting Expense</t>
  </si>
  <si>
    <t>6135 Insurance</t>
  </si>
  <si>
    <t>6140 IT and Web Services</t>
  </si>
  <si>
    <t>6145 Land Trust Operating Alloc'n</t>
  </si>
  <si>
    <t>6165 Meeting Expense</t>
  </si>
  <si>
    <t>6175 Office Supplies &amp; Equipment</t>
  </si>
  <si>
    <t>6180 Payroll and Financial Services</t>
  </si>
  <si>
    <t>6190 Tax Collection Costs</t>
  </si>
  <si>
    <t>Total for 6100 Administrative Expense</t>
  </si>
  <si>
    <t>6300 Beach Expense</t>
  </si>
  <si>
    <t>6310 Beach Wages</t>
  </si>
  <si>
    <t>6320 Beach Employer Payroll Taxes</t>
  </si>
  <si>
    <t>6340 Beach Raking &amp; Maintenance</t>
  </si>
  <si>
    <t>6350 Beach Security</t>
  </si>
  <si>
    <t>6360 Beach Supplies</t>
  </si>
  <si>
    <t>Total for 6300 Beach Expense</t>
  </si>
  <si>
    <t>6400 Day Camp Expense</t>
  </si>
  <si>
    <t>6410 Camp Wages</t>
  </si>
  <si>
    <t>6420 Camp Employer Payroll Tax</t>
  </si>
  <si>
    <t>6430 Camp Supplies/Expenses</t>
  </si>
  <si>
    <t>Total for 6400 Day Camp Expense</t>
  </si>
  <si>
    <t>6500 Harbor Expense</t>
  </si>
  <si>
    <t>6510 Harbormaster Wages</t>
  </si>
  <si>
    <t>6520 Harbormaster Employer Taxes</t>
  </si>
  <si>
    <t>6540 Harbor Maintenance</t>
  </si>
  <si>
    <t>6550 Harbor Supplies</t>
  </si>
  <si>
    <t>Total for 6500 Harbor Expense</t>
  </si>
  <si>
    <t>6600 Property Expense</t>
  </si>
  <si>
    <t>6610 Beautification &amp; Social</t>
  </si>
  <si>
    <t>6620 Community Center Cleaning</t>
  </si>
  <si>
    <t>6625 Electricity</t>
  </si>
  <si>
    <t>6635 Maintenance</t>
  </si>
  <si>
    <t>6640 Natural Gas</t>
  </si>
  <si>
    <t>6645 Office Cell Phone</t>
  </si>
  <si>
    <t>6655 Telephone &amp; Internet</t>
  </si>
  <si>
    <t>6670 Water</t>
  </si>
  <si>
    <t>Total for 6600 Property Expense</t>
  </si>
  <si>
    <t>6700 Public Works</t>
  </si>
  <si>
    <t>6720 Clear Breachway</t>
  </si>
  <si>
    <t>6740 Landscaping</t>
  </si>
  <si>
    <t>6760 Sanitation</t>
  </si>
  <si>
    <t>Total for 6700 Public Works</t>
  </si>
  <si>
    <t>Total for Expenses</t>
  </si>
  <si>
    <t>Net Operating Income</t>
  </si>
  <si>
    <t>Other Expenses</t>
  </si>
  <si>
    <t>8000 Capital Expenses</t>
  </si>
  <si>
    <t>8150 Capital Grants Expenses</t>
  </si>
  <si>
    <t>Total for 8000 Capital Expenses</t>
  </si>
  <si>
    <t>Total for Other Expenses</t>
  </si>
  <si>
    <t>Net Other Income</t>
  </si>
  <si>
    <t>Net Income</t>
  </si>
  <si>
    <t>Distribution account</t>
  </si>
  <si>
    <t>Total</t>
  </si>
  <si>
    <t>Accrual Basis Wednesday, March 18, 2026 05:58 PM GMTZ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</si>
</sst>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$#,##0.00"/>
  </numFmts>
  <fonts count="8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4">
    <xf numFmtId="0" fontId="0" fillId="0" borderId="0"/>
    <xf numFmtId="0" fontId="1" fillId="0" borderId="1"/>
    <xf numFmtId="0" fontId="1" fillId="0" borderId="0"/>
    <xf numFmtId="0" fontId="1" fillId="0" borderId="2"/>
  </cellStyleXfs>
  <cellXfs count="16">
    <xf numFmtId="0" fontId="0" fillId="0" borderId="0" xfId="0"/>
    <xf numFmtId="0" fontId="2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6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7" fillId="0" borderId="0" xfId="0" applyFont="1" applyAlignment="1">
      <alignment horizontal="center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 wrapText="1" indent="1"/>
    </xf>
    <xf numFmtId="0" fontId="2" fillId="0" borderId="0" xfId="0" applyFont="1" applyAlignment="1">
      <alignment horizontal="left" wrapText="1" indent="2"/>
    </xf>
    <xf numFmtId="0" fontId="3" fillId="0" borderId="0" xfId="0" applyFont="1" applyAlignment="1">
      <alignment horizontal="left" wrapText="1" indent="1"/>
    </xf>
    <xf numFmtId="0" fontId="3" fillId="0" borderId="0" xfId="0" applyFont="1" applyAlignment="1">
      <alignment horizontal="left" wrapText="1"/>
    </xf>
    <xf numFmtId="0" fontId="0" fillId="0" borderId="0" xfId="0" applyAlignment="1">
      <alignment wrapText="1"/>
    </xf>
    <xf numFmtId="0" fontId="4" fillId="0" borderId="1" xfId="1" applyFont="1" applyAlignment="1">
      <alignment horizontal="center" wrapText="1"/>
    </xf>
    <xf numFmtId="0" fontId="2" fillId="0" borderId="0" xfId="0" applyFont="1" applyAlignment="1">
      <alignment wrapText="1"/>
    </xf>
    <xf numFmtId="4" fontId="2" fillId="0" borderId="0" xfId="0" applyNumberFormat="1" applyFont="1" applyAlignment="1">
      <alignment wrapText="1"/>
    </xf>
    <xf numFmtId="164" fontId="3" fillId="0" borderId="2" xfId="0" applyNumberFormat="1" applyFont="1" applyBorder="1" applyAlignment="1">
      <alignment wrapText="1"/>
    </xf>
  </cellXfs>
  <cellStyles count="4">
    <cellStyle name="GroupedCellStyle" xfId="2" xr:uid="{00000000-0005-0000-0000-000007000000}"/>
    <cellStyle name="HeaderCellStyle" xfId="1" xr:uid="{00000000-0005-0000-0000-000006000000}"/>
    <cellStyle name="Normal" xfId="0" builtinId="0"/>
    <cellStyle name="TotalCellStyle" xfId="3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4B3FEF-A70D-B944-82F4-C9836B181100}">
  <dimension ref="A1:B92"/>
  <sheetViews>
    <sheetView tabSelected="1" workbookViewId="0">
      <selection sqref="A1:B1"/>
    </sheetView>
  </sheetViews>
  <sheetFormatPr defaultColWidth="11.25" defaultRowHeight="15.75" outlineLevelRow="2" x14ac:dyDescent="0.25"/>
  <cols>
    <col min="1" max="1" width="33.25" style="11" customWidth="1"/>
    <col min="2" max="2" width="17" style="11" customWidth="1"/>
  </cols>
  <sheetData>
    <row r="1" spans="1:2" x14ac:dyDescent="0.25">
      <c r="A1" s="5" t="s">
        <v>0</v>
      </c>
      <c r="B1" s="4"/>
    </row>
    <row r="2" spans="1:2" x14ac:dyDescent="0.25">
      <c r="A2" s="3" t="s">
        <v>1</v>
      </c>
      <c r="B2" s="4"/>
    </row>
    <row r="3" spans="1:2" x14ac:dyDescent="0.25">
      <c r="A3" s="2" t="s">
        <v>2</v>
      </c>
      <c r="B3" s="4"/>
    </row>
    <row r="5" spans="1:2" x14ac:dyDescent="0.25">
      <c r="A5" s="12" t="s">
        <v>86</v>
      </c>
      <c r="B5" s="12" t="s">
        <v>87</v>
      </c>
    </row>
    <row r="6" spans="1:2" x14ac:dyDescent="0.25">
      <c r="A6" s="6" t="s">
        <v>3</v>
      </c>
    </row>
    <row r="7" spans="1:2" outlineLevel="1" x14ac:dyDescent="0.25">
      <c r="A7" s="7" t="s">
        <v>4</v>
      </c>
      <c r="B7" s="13"/>
    </row>
    <row r="8" spans="1:2" outlineLevel="2" x14ac:dyDescent="0.25">
      <c r="A8" s="8" t="s">
        <v>5</v>
      </c>
      <c r="B8" s="14">
        <v>4817.8100000000004</v>
      </c>
    </row>
    <row r="9" spans="1:2" outlineLevel="2" x14ac:dyDescent="0.25">
      <c r="A9" s="8" t="s">
        <v>6</v>
      </c>
      <c r="B9" s="14">
        <v>150.36000000000001</v>
      </c>
    </row>
    <row r="10" spans="1:2" outlineLevel="2" x14ac:dyDescent="0.25">
      <c r="A10" s="8" t="s">
        <v>7</v>
      </c>
      <c r="B10" s="14">
        <v>357.92</v>
      </c>
    </row>
    <row r="11" spans="1:2" outlineLevel="2" x14ac:dyDescent="0.25">
      <c r="A11" s="8" t="s">
        <v>8</v>
      </c>
      <c r="B11" s="14">
        <v>4779.18</v>
      </c>
    </row>
    <row r="12" spans="1:2" outlineLevel="1" x14ac:dyDescent="0.25">
      <c r="A12" s="9" t="s">
        <v>9</v>
      </c>
      <c r="B12" s="15">
        <f>B7+B8+B9+B10+B11</f>
        <v>10105.27</v>
      </c>
    </row>
    <row r="13" spans="1:2" outlineLevel="1" x14ac:dyDescent="0.25">
      <c r="A13" s="7" t="s">
        <v>10</v>
      </c>
      <c r="B13" s="13"/>
    </row>
    <row r="14" spans="1:2" outlineLevel="2" x14ac:dyDescent="0.25">
      <c r="A14" s="8" t="s">
        <v>11</v>
      </c>
      <c r="B14" s="14">
        <v>20726.11</v>
      </c>
    </row>
    <row r="15" spans="1:2" outlineLevel="1" x14ac:dyDescent="0.25">
      <c r="A15" s="9" t="s">
        <v>12</v>
      </c>
      <c r="B15" s="15">
        <f>B13+B14</f>
        <v>20726.11</v>
      </c>
    </row>
    <row r="16" spans="1:2" outlineLevel="1" x14ac:dyDescent="0.25">
      <c r="A16" s="7" t="s">
        <v>13</v>
      </c>
      <c r="B16" s="13"/>
    </row>
    <row r="17" spans="1:2" outlineLevel="2" x14ac:dyDescent="0.25">
      <c r="A17" s="8" t="s">
        <v>14</v>
      </c>
      <c r="B17" s="14">
        <v>11400</v>
      </c>
    </row>
    <row r="18" spans="1:2" outlineLevel="2" x14ac:dyDescent="0.25">
      <c r="A18" s="8" t="s">
        <v>15</v>
      </c>
      <c r="B18" s="14">
        <v>180</v>
      </c>
    </row>
    <row r="19" spans="1:2" outlineLevel="2" x14ac:dyDescent="0.25">
      <c r="A19" s="8" t="s">
        <v>16</v>
      </c>
      <c r="B19" s="14">
        <v>300</v>
      </c>
    </row>
    <row r="20" spans="1:2" outlineLevel="1" x14ac:dyDescent="0.25">
      <c r="A20" s="9" t="s">
        <v>17</v>
      </c>
      <c r="B20" s="15">
        <f>B16+B17+B18+B19</f>
        <v>11880</v>
      </c>
    </row>
    <row r="21" spans="1:2" outlineLevel="1" x14ac:dyDescent="0.25">
      <c r="A21" s="7" t="s">
        <v>18</v>
      </c>
      <c r="B21" s="14">
        <v>58.6</v>
      </c>
    </row>
    <row r="22" spans="1:2" outlineLevel="1" x14ac:dyDescent="0.25">
      <c r="A22" s="7" t="s">
        <v>19</v>
      </c>
      <c r="B22" s="13"/>
    </row>
    <row r="23" spans="1:2" outlineLevel="2" x14ac:dyDescent="0.25">
      <c r="A23" s="8" t="s">
        <v>20</v>
      </c>
      <c r="B23" s="14">
        <v>900</v>
      </c>
    </row>
    <row r="24" spans="1:2" outlineLevel="2" x14ac:dyDescent="0.25">
      <c r="A24" s="8" t="s">
        <v>21</v>
      </c>
      <c r="B24" s="14">
        <v>800</v>
      </c>
    </row>
    <row r="25" spans="1:2" outlineLevel="1" x14ac:dyDescent="0.25">
      <c r="A25" s="9" t="s">
        <v>22</v>
      </c>
      <c r="B25" s="15">
        <f>B22+B23+B24</f>
        <v>1700</v>
      </c>
    </row>
    <row r="26" spans="1:2" x14ac:dyDescent="0.25">
      <c r="A26" s="10" t="s">
        <v>23</v>
      </c>
      <c r="B26" s="15">
        <f>B12+B15+B20+B21+B25</f>
        <v>44469.98</v>
      </c>
    </row>
    <row r="27" spans="1:2" x14ac:dyDescent="0.25">
      <c r="A27" s="10" t="s">
        <v>24</v>
      </c>
      <c r="B27" s="15">
        <v>44469.98</v>
      </c>
    </row>
    <row r="28" spans="1:2" x14ac:dyDescent="0.25">
      <c r="A28" s="6" t="s">
        <v>25</v>
      </c>
    </row>
    <row r="29" spans="1:2" outlineLevel="1" x14ac:dyDescent="0.25">
      <c r="A29" s="7" t="s">
        <v>26</v>
      </c>
      <c r="B29" s="13"/>
    </row>
    <row r="30" spans="1:2" outlineLevel="2" x14ac:dyDescent="0.25">
      <c r="A30" s="8" t="s">
        <v>27</v>
      </c>
      <c r="B30" s="14">
        <v>14913</v>
      </c>
    </row>
    <row r="31" spans="1:2" outlineLevel="2" x14ac:dyDescent="0.25">
      <c r="A31" s="8" t="s">
        <v>28</v>
      </c>
      <c r="B31" s="14">
        <v>1077</v>
      </c>
    </row>
    <row r="32" spans="1:2" outlineLevel="2" x14ac:dyDescent="0.25">
      <c r="A32" s="8" t="s">
        <v>29</v>
      </c>
      <c r="B32" s="14">
        <v>1437</v>
      </c>
    </row>
    <row r="33" spans="1:2" outlineLevel="2" x14ac:dyDescent="0.25">
      <c r="A33" s="8" t="s">
        <v>30</v>
      </c>
      <c r="B33" s="14">
        <v>1220</v>
      </c>
    </row>
    <row r="34" spans="1:2" outlineLevel="2" x14ac:dyDescent="0.25">
      <c r="A34" s="8" t="s">
        <v>31</v>
      </c>
      <c r="B34" s="14">
        <v>1588.99</v>
      </c>
    </row>
    <row r="35" spans="1:2" outlineLevel="1" x14ac:dyDescent="0.25">
      <c r="A35" s="9" t="s">
        <v>32</v>
      </c>
      <c r="B35" s="15">
        <f>B29+B30+B31+B32+B33+B34</f>
        <v>20235.990000000002</v>
      </c>
    </row>
    <row r="36" spans="1:2" outlineLevel="1" x14ac:dyDescent="0.25">
      <c r="A36" s="7" t="s">
        <v>33</v>
      </c>
      <c r="B36" s="13"/>
    </row>
    <row r="37" spans="1:2" outlineLevel="2" x14ac:dyDescent="0.25">
      <c r="A37" s="8" t="s">
        <v>34</v>
      </c>
      <c r="B37" s="14">
        <v>1867.5</v>
      </c>
    </row>
    <row r="38" spans="1:2" outlineLevel="2" x14ac:dyDescent="0.25">
      <c r="A38" s="8" t="s">
        <v>35</v>
      </c>
      <c r="B38" s="14">
        <v>22638.13</v>
      </c>
    </row>
    <row r="39" spans="1:2" outlineLevel="2" x14ac:dyDescent="0.25">
      <c r="A39" s="8" t="s">
        <v>36</v>
      </c>
      <c r="B39" s="14">
        <v>8088</v>
      </c>
    </row>
    <row r="40" spans="1:2" outlineLevel="2" x14ac:dyDescent="0.25">
      <c r="A40" s="8" t="s">
        <v>37</v>
      </c>
      <c r="B40" s="14">
        <v>19830</v>
      </c>
    </row>
    <row r="41" spans="1:2" outlineLevel="2" x14ac:dyDescent="0.25">
      <c r="A41" s="8" t="s">
        <v>38</v>
      </c>
      <c r="B41" s="14">
        <v>387.32</v>
      </c>
    </row>
    <row r="42" spans="1:2" outlineLevel="2" x14ac:dyDescent="0.25">
      <c r="A42" s="8" t="s">
        <v>39</v>
      </c>
      <c r="B42" s="14">
        <v>1915.9</v>
      </c>
    </row>
    <row r="43" spans="1:2" outlineLevel="2" x14ac:dyDescent="0.25">
      <c r="A43" s="8" t="s">
        <v>40</v>
      </c>
      <c r="B43" s="14">
        <v>1001.39</v>
      </c>
    </row>
    <row r="44" spans="1:2" outlineLevel="2" x14ac:dyDescent="0.25">
      <c r="A44" s="8" t="s">
        <v>41</v>
      </c>
      <c r="B44" s="14">
        <v>439.32</v>
      </c>
    </row>
    <row r="45" spans="1:2" outlineLevel="2" x14ac:dyDescent="0.25">
      <c r="A45" s="8" t="s">
        <v>42</v>
      </c>
      <c r="B45" s="14">
        <v>6947.51</v>
      </c>
    </row>
    <row r="46" spans="1:2" outlineLevel="1" x14ac:dyDescent="0.25">
      <c r="A46" s="9" t="s">
        <v>43</v>
      </c>
      <c r="B46" s="15">
        <f>B36+B37+B38+B39+B40+B41+B42+B43+B44+B45</f>
        <v>63115.070000000007</v>
      </c>
    </row>
    <row r="47" spans="1:2" outlineLevel="1" x14ac:dyDescent="0.25">
      <c r="A47" s="7" t="s">
        <v>44</v>
      </c>
      <c r="B47" s="13"/>
    </row>
    <row r="48" spans="1:2" outlineLevel="2" x14ac:dyDescent="0.25">
      <c r="A48" s="8" t="s">
        <v>45</v>
      </c>
      <c r="B48" s="14">
        <v>8478.5</v>
      </c>
    </row>
    <row r="49" spans="1:2" outlineLevel="2" x14ac:dyDescent="0.25">
      <c r="A49" s="8" t="s">
        <v>46</v>
      </c>
      <c r="B49" s="14">
        <v>792.76</v>
      </c>
    </row>
    <row r="50" spans="1:2" outlineLevel="2" x14ac:dyDescent="0.25">
      <c r="A50" s="8" t="s">
        <v>47</v>
      </c>
      <c r="B50" s="14">
        <v>2509.92</v>
      </c>
    </row>
    <row r="51" spans="1:2" outlineLevel="2" x14ac:dyDescent="0.25">
      <c r="A51" s="8" t="s">
        <v>48</v>
      </c>
      <c r="B51" s="14">
        <v>2802.91</v>
      </c>
    </row>
    <row r="52" spans="1:2" outlineLevel="2" x14ac:dyDescent="0.25">
      <c r="A52" s="8" t="s">
        <v>49</v>
      </c>
      <c r="B52" s="14">
        <v>2950.81</v>
      </c>
    </row>
    <row r="53" spans="1:2" outlineLevel="1" x14ac:dyDescent="0.25">
      <c r="A53" s="9" t="s">
        <v>50</v>
      </c>
      <c r="B53" s="15">
        <f>B47+B48+B49+B50+B51+B52</f>
        <v>17534.900000000001</v>
      </c>
    </row>
    <row r="54" spans="1:2" outlineLevel="1" x14ac:dyDescent="0.25">
      <c r="A54" s="7" t="s">
        <v>51</v>
      </c>
      <c r="B54" s="13"/>
    </row>
    <row r="55" spans="1:2" outlineLevel="2" x14ac:dyDescent="0.25">
      <c r="A55" s="8" t="s">
        <v>52</v>
      </c>
      <c r="B55" s="14">
        <v>9708</v>
      </c>
    </row>
    <row r="56" spans="1:2" outlineLevel="2" x14ac:dyDescent="0.25">
      <c r="A56" s="8" t="s">
        <v>53</v>
      </c>
      <c r="B56" s="14">
        <v>907.72</v>
      </c>
    </row>
    <row r="57" spans="1:2" outlineLevel="2" x14ac:dyDescent="0.25">
      <c r="A57" s="8" t="s">
        <v>54</v>
      </c>
      <c r="B57" s="14">
        <v>3625.99</v>
      </c>
    </row>
    <row r="58" spans="1:2" outlineLevel="1" x14ac:dyDescent="0.25">
      <c r="A58" s="9" t="s">
        <v>55</v>
      </c>
      <c r="B58" s="15">
        <f>B54+B55+B56+B57</f>
        <v>14241.71</v>
      </c>
    </row>
    <row r="59" spans="1:2" outlineLevel="1" x14ac:dyDescent="0.25">
      <c r="A59" s="7" t="s">
        <v>56</v>
      </c>
      <c r="B59" s="13"/>
    </row>
    <row r="60" spans="1:2" outlineLevel="2" x14ac:dyDescent="0.25">
      <c r="A60" s="8" t="s">
        <v>57</v>
      </c>
      <c r="B60" s="14">
        <v>1587</v>
      </c>
    </row>
    <row r="61" spans="1:2" outlineLevel="2" x14ac:dyDescent="0.25">
      <c r="A61" s="8" t="s">
        <v>58</v>
      </c>
      <c r="B61" s="14">
        <v>120</v>
      </c>
    </row>
    <row r="62" spans="1:2" outlineLevel="2" x14ac:dyDescent="0.25">
      <c r="A62" s="8" t="s">
        <v>59</v>
      </c>
      <c r="B62" s="14">
        <v>170</v>
      </c>
    </row>
    <row r="63" spans="1:2" outlineLevel="2" x14ac:dyDescent="0.25">
      <c r="A63" s="8" t="s">
        <v>60</v>
      </c>
      <c r="B63" s="14">
        <v>956.05</v>
      </c>
    </row>
    <row r="64" spans="1:2" outlineLevel="1" x14ac:dyDescent="0.25">
      <c r="A64" s="9" t="s">
        <v>61</v>
      </c>
      <c r="B64" s="15">
        <f>B59+B60+B61+B62+B63</f>
        <v>2833.05</v>
      </c>
    </row>
    <row r="65" spans="1:2" outlineLevel="1" x14ac:dyDescent="0.25">
      <c r="A65" s="7" t="s">
        <v>62</v>
      </c>
      <c r="B65" s="13"/>
    </row>
    <row r="66" spans="1:2" outlineLevel="2" x14ac:dyDescent="0.25">
      <c r="A66" s="8" t="s">
        <v>63</v>
      </c>
      <c r="B66" s="14">
        <v>75.239999999999995</v>
      </c>
    </row>
    <row r="67" spans="1:2" outlineLevel="2" x14ac:dyDescent="0.25">
      <c r="A67" s="8" t="s">
        <v>64</v>
      </c>
      <c r="B67" s="14">
        <v>1005</v>
      </c>
    </row>
    <row r="68" spans="1:2" outlineLevel="2" x14ac:dyDescent="0.25">
      <c r="A68" s="8" t="s">
        <v>65</v>
      </c>
      <c r="B68" s="14">
        <v>690.27</v>
      </c>
    </row>
    <row r="69" spans="1:2" outlineLevel="2" x14ac:dyDescent="0.25">
      <c r="A69" s="8" t="s">
        <v>66</v>
      </c>
      <c r="B69" s="14">
        <v>555</v>
      </c>
    </row>
    <row r="70" spans="1:2" outlineLevel="2" x14ac:dyDescent="0.25">
      <c r="A70" s="8" t="s">
        <v>67</v>
      </c>
      <c r="B70" s="14">
        <v>128.88</v>
      </c>
    </row>
    <row r="71" spans="1:2" outlineLevel="2" x14ac:dyDescent="0.25">
      <c r="A71" s="8" t="s">
        <v>68</v>
      </c>
      <c r="B71" s="14">
        <v>303.77</v>
      </c>
    </row>
    <row r="72" spans="1:2" outlineLevel="2" x14ac:dyDescent="0.25">
      <c r="A72" s="8" t="s">
        <v>69</v>
      </c>
      <c r="B72" s="14">
        <v>682.48</v>
      </c>
    </row>
    <row r="73" spans="1:2" outlineLevel="2" x14ac:dyDescent="0.25">
      <c r="A73" s="8" t="s">
        <v>70</v>
      </c>
      <c r="B73" s="14">
        <v>236.6</v>
      </c>
    </row>
    <row r="74" spans="1:2" outlineLevel="1" x14ac:dyDescent="0.25">
      <c r="A74" s="9" t="s">
        <v>71</v>
      </c>
      <c r="B74" s="15">
        <f>B65+B66+B67+B68+B69+B70+B71+B72+B73</f>
        <v>3677.2400000000002</v>
      </c>
    </row>
    <row r="75" spans="1:2" outlineLevel="1" x14ac:dyDescent="0.25">
      <c r="A75" s="7" t="s">
        <v>72</v>
      </c>
      <c r="B75" s="13"/>
    </row>
    <row r="76" spans="1:2" outlineLevel="2" x14ac:dyDescent="0.25">
      <c r="A76" s="8" t="s">
        <v>73</v>
      </c>
      <c r="B76" s="14">
        <v>1970</v>
      </c>
    </row>
    <row r="77" spans="1:2" outlineLevel="2" x14ac:dyDescent="0.25">
      <c r="A77" s="8" t="s">
        <v>74</v>
      </c>
      <c r="B77" s="14">
        <v>8027.91</v>
      </c>
    </row>
    <row r="78" spans="1:2" outlineLevel="2" x14ac:dyDescent="0.25">
      <c r="A78" s="8" t="s">
        <v>75</v>
      </c>
      <c r="B78" s="14">
        <v>46017.36</v>
      </c>
    </row>
    <row r="79" spans="1:2" outlineLevel="1" x14ac:dyDescent="0.25">
      <c r="A79" s="9" t="s">
        <v>76</v>
      </c>
      <c r="B79" s="15">
        <f>B75+B76+B77+B78</f>
        <v>56015.270000000004</v>
      </c>
    </row>
    <row r="80" spans="1:2" x14ac:dyDescent="0.25">
      <c r="A80" s="10" t="s">
        <v>77</v>
      </c>
      <c r="B80" s="15">
        <f>B35+B46+B53+B58+B64+B74+B79</f>
        <v>177653.23000000004</v>
      </c>
    </row>
    <row r="81" spans="1:2" x14ac:dyDescent="0.25">
      <c r="A81" s="10" t="s">
        <v>78</v>
      </c>
      <c r="B81" s="15">
        <v>-133183.25000000003</v>
      </c>
    </row>
    <row r="82" spans="1:2" x14ac:dyDescent="0.25">
      <c r="A82" s="6" t="s">
        <v>79</v>
      </c>
    </row>
    <row r="83" spans="1:2" outlineLevel="1" x14ac:dyDescent="0.25">
      <c r="A83" s="7" t="s">
        <v>80</v>
      </c>
      <c r="B83" s="13"/>
    </row>
    <row r="84" spans="1:2" outlineLevel="2" x14ac:dyDescent="0.25">
      <c r="A84" s="8" t="s">
        <v>81</v>
      </c>
      <c r="B84" s="14">
        <v>17933.490000000002</v>
      </c>
    </row>
    <row r="85" spans="1:2" outlineLevel="1" x14ac:dyDescent="0.25">
      <c r="A85" s="9" t="s">
        <v>82</v>
      </c>
      <c r="B85" s="15">
        <f>B83+B84</f>
        <v>17933.490000000002</v>
      </c>
    </row>
    <row r="86" spans="1:2" x14ac:dyDescent="0.25">
      <c r="A86" s="10" t="s">
        <v>83</v>
      </c>
      <c r="B86" s="15">
        <f>B85</f>
        <v>17933.490000000002</v>
      </c>
    </row>
    <row r="87" spans="1:2" x14ac:dyDescent="0.25">
      <c r="A87" s="10" t="s">
        <v>84</v>
      </c>
      <c r="B87" s="15">
        <v>-17933.490000000002</v>
      </c>
    </row>
    <row r="88" spans="1:2" x14ac:dyDescent="0.25">
      <c r="A88" s="10" t="s">
        <v>85</v>
      </c>
      <c r="B88" s="15">
        <v>-151116.74000000002</v>
      </c>
    </row>
    <row r="92" spans="1:2" x14ac:dyDescent="0.25">
      <c r="A92" s="1" t="s">
        <v>88</v>
      </c>
      <c r="B92" s="4"/>
    </row>
  </sheetData>
  <mergeCells count="4">
    <mergeCell ref="A1:B1"/>
    <mergeCell ref="A2:B2"/>
    <mergeCell ref="A3:B3"/>
    <mergeCell ref="A92:B92"/>
  </mergeCells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Christina Hilton</cp:lastModifiedBy>
  <dcterms:created xsi:type="dcterms:W3CDTF">2022-03-24T08:55:57Z</dcterms:created>
  <dcterms:modified xsi:type="dcterms:W3CDTF">2026-03-18T17:59:37Z</dcterms:modified>
  <cp:category/>
</cp:coreProperties>
</file>